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ivsmedelsverk\upp\users2\deswal\Documents\"/>
    </mc:Choice>
  </mc:AlternateContent>
  <xr:revisionPtr revIDLastSave="0" documentId="8_{6D714DF2-654C-43B9-9AEE-713FFD9A5BC2}" xr6:coauthVersionLast="47" xr6:coauthVersionMax="47" xr10:uidLastSave="{00000000-0000-0000-0000-000000000000}"/>
  <bookViews>
    <workbookView xWindow="-110" yWindow="-110" windowWidth="19420" windowHeight="11500" xr2:uid="{79BA28D8-765F-4E30-8DCD-B557983FAFAA}"/>
  </bookViews>
  <sheets>
    <sheet name="Alla få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B32" i="1"/>
  <c r="D32" i="1"/>
  <c r="E32" i="1" l="1"/>
  <c r="E9" i="1" s="1"/>
  <c r="F9" i="1" s="1"/>
  <c r="G9" i="1" s="1"/>
  <c r="H9" i="1" s="1"/>
  <c r="E20" i="1" l="1"/>
  <c r="F20" i="1" s="1"/>
  <c r="G20" i="1" s="1"/>
  <c r="H20" i="1" s="1"/>
  <c r="E4" i="1"/>
  <c r="F4" i="1" s="1"/>
  <c r="G4" i="1" s="1"/>
  <c r="H4" i="1" s="1"/>
  <c r="B35" i="1"/>
  <c r="E26" i="1"/>
  <c r="F26" i="1" s="1"/>
  <c r="G26" i="1" s="1"/>
  <c r="E3" i="1"/>
  <c r="F3" i="1" s="1"/>
  <c r="G3" i="1" s="1"/>
  <c r="E11" i="1"/>
  <c r="F11" i="1" s="1"/>
  <c r="G11" i="1" s="1"/>
  <c r="H11" i="1" s="1"/>
  <c r="E24" i="1"/>
  <c r="F24" i="1" s="1"/>
  <c r="G24" i="1" s="1"/>
  <c r="H24" i="1" s="1"/>
  <c r="E17" i="1"/>
  <c r="F17" i="1" s="1"/>
  <c r="G17" i="1" s="1"/>
  <c r="H17" i="1" s="1"/>
  <c r="E14" i="1"/>
  <c r="F14" i="1" s="1"/>
  <c r="G14" i="1" s="1"/>
  <c r="H14" i="1" s="1"/>
  <c r="E25" i="1"/>
  <c r="F25" i="1" s="1"/>
  <c r="G25" i="1" s="1"/>
  <c r="H25" i="1" s="1"/>
  <c r="E10" i="1"/>
  <c r="F10" i="1" s="1"/>
  <c r="G10" i="1" s="1"/>
  <c r="H10" i="1" s="1"/>
  <c r="E30" i="1"/>
  <c r="F30" i="1" s="1"/>
  <c r="G30" i="1" s="1"/>
  <c r="H30" i="1" s="1"/>
  <c r="E8" i="1"/>
  <c r="F8" i="1" s="1"/>
  <c r="G8" i="1" s="1"/>
  <c r="H8" i="1" s="1"/>
  <c r="E19" i="1"/>
  <c r="F19" i="1" s="1"/>
  <c r="G19" i="1" s="1"/>
  <c r="H19" i="1" s="1"/>
  <c r="E12" i="1"/>
  <c r="F12" i="1" s="1"/>
  <c r="G12" i="1" s="1"/>
  <c r="H12" i="1" s="1"/>
  <c r="E15" i="1"/>
  <c r="F15" i="1" s="1"/>
  <c r="G15" i="1" s="1"/>
  <c r="H15" i="1" s="1"/>
  <c r="E22" i="1"/>
  <c r="F22" i="1" s="1"/>
  <c r="G22" i="1" s="1"/>
  <c r="H22" i="1" s="1"/>
  <c r="E29" i="1"/>
  <c r="F29" i="1" s="1"/>
  <c r="G29" i="1" s="1"/>
  <c r="H29" i="1" s="1"/>
  <c r="E18" i="1"/>
  <c r="F18" i="1" s="1"/>
  <c r="G18" i="1" s="1"/>
  <c r="H18" i="1" s="1"/>
  <c r="E6" i="1"/>
  <c r="F6" i="1" s="1"/>
  <c r="G6" i="1" s="1"/>
  <c r="H6" i="1" s="1"/>
  <c r="E5" i="1"/>
  <c r="F5" i="1" s="1"/>
  <c r="G5" i="1" s="1"/>
  <c r="H5" i="1" s="1"/>
  <c r="E23" i="1"/>
  <c r="F23" i="1" s="1"/>
  <c r="G23" i="1" s="1"/>
  <c r="H23" i="1" s="1"/>
  <c r="E7" i="1"/>
  <c r="F7" i="1" s="1"/>
  <c r="G7" i="1" s="1"/>
  <c r="H7" i="1" s="1"/>
  <c r="E13" i="1"/>
  <c r="F13" i="1" s="1"/>
  <c r="G13" i="1" s="1"/>
  <c r="H13" i="1" s="1"/>
  <c r="E27" i="1"/>
  <c r="F27" i="1" s="1"/>
  <c r="G27" i="1" s="1"/>
  <c r="H27" i="1" s="1"/>
  <c r="E28" i="1"/>
  <c r="F28" i="1" s="1"/>
  <c r="G28" i="1" s="1"/>
  <c r="E31" i="1"/>
  <c r="F31" i="1" s="1"/>
  <c r="G31" i="1" s="1"/>
  <c r="H31" i="1" s="1"/>
  <c r="E16" i="1"/>
  <c r="F16" i="1" s="1"/>
  <c r="G16" i="1" s="1"/>
  <c r="H16" i="1" s="1"/>
  <c r="E21" i="1"/>
  <c r="F21" i="1" s="1"/>
  <c r="G21" i="1" s="1"/>
  <c r="H21" i="1" s="1"/>
  <c r="H26" i="1" l="1"/>
  <c r="H28" i="1"/>
  <c r="F32" i="1"/>
  <c r="G32" i="1"/>
  <c r="H3" i="1"/>
  <c r="H32" i="1" l="1"/>
</calcChain>
</file>

<file path=xl/sharedStrings.xml><?xml version="1.0" encoding="utf-8"?>
<sst xmlns="http://schemas.openxmlformats.org/spreadsheetml/2006/main" count="40" uniqueCount="40">
  <si>
    <t>Kommunnamn</t>
  </si>
  <si>
    <t>Folkmängd</t>
  </si>
  <si>
    <t>Befolkningstillägg</t>
  </si>
  <si>
    <t>Summa</t>
  </si>
  <si>
    <t>Stödbelopp (Avrundat)</t>
  </si>
  <si>
    <t>Halva beloppet</t>
  </si>
  <si>
    <t>Boden</t>
  </si>
  <si>
    <t>Gotland</t>
  </si>
  <si>
    <t>Haninge</t>
  </si>
  <si>
    <t>Huddinge</t>
  </si>
  <si>
    <t>Håbo</t>
  </si>
  <si>
    <t>Järfälla</t>
  </si>
  <si>
    <t>Jönköping</t>
  </si>
  <si>
    <t>Karlskrona</t>
  </si>
  <si>
    <t>Kungsbacka</t>
  </si>
  <si>
    <t>Landskrona</t>
  </si>
  <si>
    <t>Lessebo</t>
  </si>
  <si>
    <t>Linköping</t>
  </si>
  <si>
    <t>Malmö</t>
  </si>
  <si>
    <t>Norrköping</t>
  </si>
  <si>
    <t>Norsjö</t>
  </si>
  <si>
    <t>Oskarshamn</t>
  </si>
  <si>
    <t>Söderhamn</t>
  </si>
  <si>
    <t>Södertälje</t>
  </si>
  <si>
    <t>Tingsryd</t>
  </si>
  <si>
    <t>Torsby</t>
  </si>
  <si>
    <t>Uddevalla</t>
  </si>
  <si>
    <t>Ulricehamn</t>
  </si>
  <si>
    <t>Umeå</t>
  </si>
  <si>
    <t>Vaggeryd</t>
  </si>
  <si>
    <t>Värmdö</t>
  </si>
  <si>
    <t>Västervik</t>
  </si>
  <si>
    <t>Västerås</t>
  </si>
  <si>
    <t>Örebro</t>
  </si>
  <si>
    <t>Östersund</t>
  </si>
  <si>
    <t>Stödbudget</t>
  </si>
  <si>
    <t>Befolkningstillägg per invånare</t>
  </si>
  <si>
    <t xml:space="preserve">Grundstöd </t>
  </si>
  <si>
    <t>Kolumn1</t>
  </si>
  <si>
    <r>
      <t xml:space="preserve">Prel beräkning av fördelning av investeringsstöd offentlig måltidsverksamhet 2026                                                                                                                                                              </t>
    </r>
    <r>
      <rPr>
        <b/>
        <sz val="12"/>
        <color theme="1"/>
        <rFont val="Aptos Narrow"/>
        <family val="2"/>
        <scheme val="minor"/>
      </rPr>
      <t>(OBS! Beräkningen baseras på folkmängd 30 nov 2025 enligt SCB och kommer att uppdateras när SCB publicerat folkmängd 31 dec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</si>
</sst>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_-;\-* #,##0_-;_-* &quot;-&quot;??_-;_-@_-"/>
    <numFmt numFmtId="165" formatCode="_-* #,##0\ &quot;kr&quot;_-;\-* #,##0\ &quot;kr&quot;_-;_-* &quot;-&quot;??\ &quot;kr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0" xfId="0" applyFont="1" applyFill="1" applyAlignment="1">
      <alignment horizontal="left" vertical="center" wrapText="1"/>
    </xf>
    <xf numFmtId="44" fontId="0" fillId="0" borderId="0" xfId="2" applyFont="1"/>
    <xf numFmtId="165" fontId="0" fillId="0" borderId="0" xfId="2" applyNumberFormat="1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Normal" xfId="0" builtinId="0"/>
    <cellStyle name="Tusental" xfId="1" builtinId="3"/>
    <cellStyle name="Valuta" xfId="2" builtinId="4"/>
  </cellStyles>
  <dxfs count="6">
    <dxf>
      <numFmt numFmtId="165" formatCode="_-* #,##0\ &quot;kr&quot;_-;\-* #,##0\ &quot;kr&quot;_-;_-* &quot;-&quot;??\ &quot;kr&quot;_-;_-@_-"/>
    </dxf>
    <dxf>
      <numFmt numFmtId="165" formatCode="_-* #,##0\ &quot;kr&quot;_-;\-* #,##0\ &quot;kr&quot;_-;_-* &quot;-&quot;??\ &quot;kr&quot;_-;_-@_-"/>
    </dxf>
    <dxf>
      <numFmt numFmtId="165" formatCode="_-* #,##0\ &quot;kr&quot;_-;\-* #,##0\ &quot;kr&quot;_-;_-* &quot;-&quot;??\ &quot;kr&quot;_-;_-@_-"/>
    </dxf>
    <dxf>
      <numFmt numFmtId="165" formatCode="_-* #,##0\ &quot;kr&quot;_-;\-* #,##0\ &quot;kr&quot;_-;_-* &quot;-&quot;??\ &quot;kr&quot;_-;_-@_-"/>
    </dxf>
    <dxf>
      <numFmt numFmtId="165" formatCode="_-* #,##0\ &quot;kr&quot;_-;\-* #,##0\ &quot;kr&quot;_-;_-* &quot;-&quot;??\ &quot;kr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1103FE-259C-4885-A4CE-69FC7D773403}" name="Tabell1" displayName="Tabell1" ref="A2:G32" totalsRowShown="0" headerRowDxfId="5" dataCellStyle="Normal">
  <autoFilter ref="A2:G32" xr:uid="{A41103FE-259C-4885-A4CE-69FC7D773403}"/>
  <sortState xmlns:xlrd2="http://schemas.microsoft.com/office/spreadsheetml/2017/richdata2" ref="A3:G32">
    <sortCondition ref="A2:A32"/>
  </sortState>
  <tableColumns count="7">
    <tableColumn id="1" xr3:uid="{CE9FDDDE-2602-4B80-A995-404B8F826E84}" name="Kommunnamn" dataCellStyle="Normal"/>
    <tableColumn id="2" xr3:uid="{8F199816-C9D2-4B99-A627-C23714E8A9E5}" name="Folkmängd" dataCellStyle="Normal"/>
    <tableColumn id="3" xr3:uid="{E07F4F77-61BF-499C-AD63-8A20004E46A9}" name="Kolumn1" dataDxfId="4" dataCellStyle="Valuta"/>
    <tableColumn id="4" xr3:uid="{20163FA3-66A2-4DB7-8565-53A5A5E646AA}" name="Grundstöd " dataDxfId="3" dataCellStyle="Valuta"/>
    <tableColumn id="5" xr3:uid="{135C4473-2CB0-4F6A-A0F7-DDB822ED50BB}" name="Befolkningstillägg" dataDxfId="2" dataCellStyle="Valuta"/>
    <tableColumn id="6" xr3:uid="{78AC6DA0-803F-4A3B-ACD0-5711B4A133C0}" name="Summa" dataDxfId="1" dataCellStyle="Valuta"/>
    <tableColumn id="7" xr3:uid="{B3FDF701-158C-45C7-98AC-F44F4B1529C7}" name="Stödbelopp (Avrundat)" dataDxfId="0" dataCellStyle="Valuta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EB8B-F5FD-4BC4-B14C-E1F4A727B275}">
  <dimension ref="A1:H35"/>
  <sheetViews>
    <sheetView tabSelected="1" workbookViewId="0">
      <selection activeCell="K10" sqref="K10"/>
    </sheetView>
  </sheetViews>
  <sheetFormatPr defaultColWidth="8.7265625" defaultRowHeight="14.5" x14ac:dyDescent="0.35"/>
  <cols>
    <col min="1" max="1" width="19.26953125" customWidth="1"/>
    <col min="2" max="2" width="22.1796875" style="1" customWidth="1"/>
    <col min="3" max="3" width="4.6328125" hidden="1" customWidth="1"/>
    <col min="4" max="4" width="29.7265625" customWidth="1"/>
    <col min="5" max="5" width="19.453125" customWidth="1"/>
    <col min="6" max="6" width="18.26953125" bestFit="1" customWidth="1"/>
    <col min="7" max="7" width="23.81640625" customWidth="1"/>
    <col min="8" max="8" width="13.81640625" hidden="1" customWidth="1"/>
  </cols>
  <sheetData>
    <row r="1" spans="1:8" ht="38.5" customHeight="1" x14ac:dyDescent="0.4">
      <c r="A1" s="11" t="s">
        <v>39</v>
      </c>
      <c r="B1" s="12"/>
      <c r="C1" s="12"/>
      <c r="D1" s="12"/>
      <c r="E1" s="12"/>
      <c r="F1" s="12"/>
      <c r="G1" s="12"/>
    </row>
    <row r="2" spans="1:8" s="7" customFormat="1" x14ac:dyDescent="0.35">
      <c r="A2" s="5" t="s">
        <v>0</v>
      </c>
      <c r="B2" s="6" t="s">
        <v>1</v>
      </c>
      <c r="C2" s="7" t="s">
        <v>38</v>
      </c>
      <c r="D2" s="7" t="s">
        <v>37</v>
      </c>
      <c r="E2" s="7" t="s">
        <v>2</v>
      </c>
      <c r="F2" s="7" t="s">
        <v>3</v>
      </c>
      <c r="G2" s="7" t="s">
        <v>4</v>
      </c>
      <c r="H2" s="7" t="s">
        <v>5</v>
      </c>
    </row>
    <row r="3" spans="1:8" x14ac:dyDescent="0.35">
      <c r="A3" t="s">
        <v>6</v>
      </c>
      <c r="B3">
        <v>28562</v>
      </c>
      <c r="C3" s="10">
        <v>0</v>
      </c>
      <c r="D3" s="10">
        <v>1000000</v>
      </c>
      <c r="E3" s="10">
        <f t="shared" ref="E3:E31" si="0">$E$32/$B$32*$B3</f>
        <v>256376.47807086533</v>
      </c>
      <c r="F3" s="10">
        <f t="shared" ref="F3:F31" si="1">SUM(C3:E3)</f>
        <v>1256376.4780708654</v>
      </c>
      <c r="G3" s="10">
        <f t="shared" ref="G3:G31" si="2">ROUND(F3/10000,0)*10000</f>
        <v>1260000</v>
      </c>
      <c r="H3" s="4">
        <f>G3/2</f>
        <v>630000</v>
      </c>
    </row>
    <row r="4" spans="1:8" x14ac:dyDescent="0.35">
      <c r="A4" t="s">
        <v>7</v>
      </c>
      <c r="B4">
        <v>60891</v>
      </c>
      <c r="C4" s="10">
        <v>0</v>
      </c>
      <c r="D4" s="10">
        <v>1000000</v>
      </c>
      <c r="E4" s="10">
        <f t="shared" si="0"/>
        <v>546566.07122096</v>
      </c>
      <c r="F4" s="10">
        <f t="shared" si="1"/>
        <v>1546566.07122096</v>
      </c>
      <c r="G4" s="10">
        <f t="shared" si="2"/>
        <v>1550000</v>
      </c>
      <c r="H4" s="4">
        <f t="shared" ref="H4:H31" si="3">G4/2</f>
        <v>775000</v>
      </c>
    </row>
    <row r="5" spans="1:8" x14ac:dyDescent="0.35">
      <c r="A5" t="s">
        <v>8</v>
      </c>
      <c r="B5">
        <v>101430</v>
      </c>
      <c r="C5" s="10"/>
      <c r="D5" s="10">
        <v>1000000</v>
      </c>
      <c r="E5" s="10">
        <f t="shared" si="0"/>
        <v>910449.76439772674</v>
      </c>
      <c r="F5" s="10">
        <f t="shared" si="1"/>
        <v>1910449.7643977269</v>
      </c>
      <c r="G5" s="10">
        <f t="shared" si="2"/>
        <v>1910000</v>
      </c>
      <c r="H5" s="4">
        <f t="shared" si="3"/>
        <v>955000</v>
      </c>
    </row>
    <row r="6" spans="1:8" x14ac:dyDescent="0.35">
      <c r="A6" t="s">
        <v>9</v>
      </c>
      <c r="B6">
        <v>114699</v>
      </c>
      <c r="C6" s="10"/>
      <c r="D6" s="10">
        <v>1000000</v>
      </c>
      <c r="E6" s="10">
        <f t="shared" si="0"/>
        <v>1029554.1509085562</v>
      </c>
      <c r="F6" s="10">
        <f t="shared" si="1"/>
        <v>2029554.1509085563</v>
      </c>
      <c r="G6" s="10">
        <f t="shared" si="2"/>
        <v>2030000</v>
      </c>
      <c r="H6" s="4">
        <f t="shared" si="3"/>
        <v>1015000</v>
      </c>
    </row>
    <row r="7" spans="1:8" x14ac:dyDescent="0.35">
      <c r="A7" t="s">
        <v>10</v>
      </c>
      <c r="B7">
        <v>23222</v>
      </c>
      <c r="C7" s="10"/>
      <c r="D7" s="10">
        <v>1000000</v>
      </c>
      <c r="E7" s="10">
        <f t="shared" si="0"/>
        <v>208443.8965675245</v>
      </c>
      <c r="F7" s="10">
        <f t="shared" si="1"/>
        <v>1208443.8965675244</v>
      </c>
      <c r="G7" s="10">
        <f t="shared" si="2"/>
        <v>1210000</v>
      </c>
      <c r="H7" s="4">
        <f t="shared" si="3"/>
        <v>605000</v>
      </c>
    </row>
    <row r="8" spans="1:8" x14ac:dyDescent="0.35">
      <c r="A8" t="s">
        <v>11</v>
      </c>
      <c r="B8">
        <v>90168</v>
      </c>
      <c r="C8" s="10"/>
      <c r="D8" s="10">
        <v>1000000</v>
      </c>
      <c r="E8" s="10">
        <f t="shared" si="0"/>
        <v>809360.48857551243</v>
      </c>
      <c r="F8" s="10">
        <f t="shared" si="1"/>
        <v>1809360.4885755125</v>
      </c>
      <c r="G8" s="10">
        <f t="shared" si="2"/>
        <v>1810000</v>
      </c>
      <c r="H8" s="4">
        <f t="shared" si="3"/>
        <v>905000</v>
      </c>
    </row>
    <row r="9" spans="1:8" x14ac:dyDescent="0.35">
      <c r="A9" t="s">
        <v>12</v>
      </c>
      <c r="B9">
        <v>148128</v>
      </c>
      <c r="C9" s="10"/>
      <c r="D9" s="10">
        <v>1000000</v>
      </c>
      <c r="E9" s="10">
        <f t="shared" si="0"/>
        <v>1329617.4968027847</v>
      </c>
      <c r="F9" s="10">
        <f t="shared" si="1"/>
        <v>2329617.4968027845</v>
      </c>
      <c r="G9" s="10">
        <f t="shared" si="2"/>
        <v>2330000</v>
      </c>
      <c r="H9" s="4">
        <f t="shared" si="3"/>
        <v>1165000</v>
      </c>
    </row>
    <row r="10" spans="1:8" x14ac:dyDescent="0.35">
      <c r="A10" t="s">
        <v>13</v>
      </c>
      <c r="B10">
        <v>66058</v>
      </c>
      <c r="C10" s="10"/>
      <c r="D10" s="10">
        <v>1000000</v>
      </c>
      <c r="E10" s="10">
        <f t="shared" si="0"/>
        <v>592945.78070181434</v>
      </c>
      <c r="F10" s="10">
        <f t="shared" si="1"/>
        <v>1592945.7807018142</v>
      </c>
      <c r="G10" s="10">
        <f t="shared" si="2"/>
        <v>1590000</v>
      </c>
      <c r="H10" s="4">
        <f t="shared" si="3"/>
        <v>795000</v>
      </c>
    </row>
    <row r="11" spans="1:8" x14ac:dyDescent="0.35">
      <c r="A11" t="s">
        <v>14</v>
      </c>
      <c r="B11">
        <v>86307</v>
      </c>
      <c r="C11" s="10"/>
      <c r="D11" s="10">
        <v>1000000</v>
      </c>
      <c r="E11" s="10">
        <f t="shared" si="0"/>
        <v>774703.61644360248</v>
      </c>
      <c r="F11" s="10">
        <f t="shared" si="1"/>
        <v>1774703.6164436024</v>
      </c>
      <c r="G11" s="10">
        <f t="shared" si="2"/>
        <v>1770000</v>
      </c>
      <c r="H11" s="4">
        <f t="shared" si="3"/>
        <v>885000</v>
      </c>
    </row>
    <row r="12" spans="1:8" x14ac:dyDescent="0.35">
      <c r="A12" t="s">
        <v>15</v>
      </c>
      <c r="B12">
        <v>47608</v>
      </c>
      <c r="C12" s="10"/>
      <c r="D12" s="10">
        <v>1000000</v>
      </c>
      <c r="E12" s="10">
        <f t="shared" si="0"/>
        <v>427336.01876611431</v>
      </c>
      <c r="F12" s="10">
        <f t="shared" si="1"/>
        <v>1427336.0187661143</v>
      </c>
      <c r="G12" s="10">
        <f t="shared" si="2"/>
        <v>1430000</v>
      </c>
      <c r="H12" s="4">
        <f t="shared" si="3"/>
        <v>715000</v>
      </c>
    </row>
    <row r="13" spans="1:8" x14ac:dyDescent="0.35">
      <c r="A13" t="s">
        <v>16</v>
      </c>
      <c r="B13">
        <v>8152</v>
      </c>
      <c r="C13" s="10"/>
      <c r="D13" s="10">
        <v>1000000</v>
      </c>
      <c r="E13" s="10">
        <f t="shared" si="0"/>
        <v>73173.483972890346</v>
      </c>
      <c r="F13" s="10">
        <f t="shared" si="1"/>
        <v>1073173.4839728903</v>
      </c>
      <c r="G13" s="10">
        <f t="shared" si="2"/>
        <v>1070000</v>
      </c>
      <c r="H13" s="4">
        <f t="shared" si="3"/>
        <v>535000</v>
      </c>
    </row>
    <row r="14" spans="1:8" x14ac:dyDescent="0.35">
      <c r="A14" t="s">
        <v>17</v>
      </c>
      <c r="B14">
        <v>168845</v>
      </c>
      <c r="C14" s="10"/>
      <c r="D14" s="10">
        <v>1000000</v>
      </c>
      <c r="E14" s="10">
        <f t="shared" si="0"/>
        <v>1515576.165530259</v>
      </c>
      <c r="F14" s="10">
        <f t="shared" si="1"/>
        <v>2515576.1655302588</v>
      </c>
      <c r="G14" s="10">
        <f t="shared" si="2"/>
        <v>2520000</v>
      </c>
      <c r="H14" s="4">
        <f t="shared" si="3"/>
        <v>1260000</v>
      </c>
    </row>
    <row r="15" spans="1:8" x14ac:dyDescent="0.35">
      <c r="A15" t="s">
        <v>18</v>
      </c>
      <c r="B15">
        <v>368006</v>
      </c>
      <c r="C15" s="10">
        <v>0</v>
      </c>
      <c r="D15" s="10">
        <v>1000000</v>
      </c>
      <c r="E15" s="10">
        <f t="shared" si="0"/>
        <v>3303272.9566888479</v>
      </c>
      <c r="F15" s="10">
        <f t="shared" si="1"/>
        <v>4303272.9566888474</v>
      </c>
      <c r="G15" s="10">
        <f t="shared" si="2"/>
        <v>4300000</v>
      </c>
      <c r="H15" s="4">
        <f t="shared" si="3"/>
        <v>2150000</v>
      </c>
    </row>
    <row r="16" spans="1:8" x14ac:dyDescent="0.35">
      <c r="A16" t="s">
        <v>19</v>
      </c>
      <c r="B16">
        <v>144981</v>
      </c>
      <c r="C16" s="10"/>
      <c r="D16" s="10">
        <v>1000000</v>
      </c>
      <c r="E16" s="10">
        <f t="shared" si="0"/>
        <v>1301369.5878157036</v>
      </c>
      <c r="F16" s="10">
        <f t="shared" si="1"/>
        <v>2301369.5878157038</v>
      </c>
      <c r="G16" s="10">
        <f t="shared" si="2"/>
        <v>2300000</v>
      </c>
      <c r="H16" s="4">
        <f t="shared" si="3"/>
        <v>1150000</v>
      </c>
    </row>
    <row r="17" spans="1:8" x14ac:dyDescent="0.35">
      <c r="A17" t="s">
        <v>20</v>
      </c>
      <c r="B17">
        <v>3824</v>
      </c>
      <c r="C17" s="10"/>
      <c r="D17" s="10">
        <v>1000000</v>
      </c>
      <c r="E17" s="10">
        <f t="shared" si="0"/>
        <v>34324.754994152689</v>
      </c>
      <c r="F17" s="10">
        <f t="shared" si="1"/>
        <v>1034324.7549941527</v>
      </c>
      <c r="G17" s="10">
        <f t="shared" si="2"/>
        <v>1030000</v>
      </c>
      <c r="H17" s="4">
        <f t="shared" si="3"/>
        <v>515000</v>
      </c>
    </row>
    <row r="18" spans="1:8" x14ac:dyDescent="0.35">
      <c r="A18" t="s">
        <v>21</v>
      </c>
      <c r="B18">
        <v>26796</v>
      </c>
      <c r="C18" s="10"/>
      <c r="D18" s="10">
        <v>1000000</v>
      </c>
      <c r="E18" s="10">
        <f t="shared" si="0"/>
        <v>240524.61684710131</v>
      </c>
      <c r="F18" s="10">
        <f t="shared" si="1"/>
        <v>1240524.6168471014</v>
      </c>
      <c r="G18" s="10">
        <f t="shared" si="2"/>
        <v>1240000</v>
      </c>
      <c r="H18" s="4">
        <f t="shared" si="3"/>
        <v>620000</v>
      </c>
    </row>
    <row r="19" spans="1:8" x14ac:dyDescent="0.35">
      <c r="A19" t="s">
        <v>22</v>
      </c>
      <c r="B19">
        <v>24214</v>
      </c>
      <c r="C19" s="10"/>
      <c r="D19" s="10">
        <v>1000000</v>
      </c>
      <c r="E19" s="10">
        <f t="shared" si="0"/>
        <v>217348.22631496159</v>
      </c>
      <c r="F19" s="10">
        <f t="shared" si="1"/>
        <v>1217348.2263149617</v>
      </c>
      <c r="G19" s="10">
        <f t="shared" si="2"/>
        <v>1220000</v>
      </c>
      <c r="H19" s="4">
        <f t="shared" si="3"/>
        <v>610000</v>
      </c>
    </row>
    <row r="20" spans="1:8" x14ac:dyDescent="0.35">
      <c r="A20" t="s">
        <v>23</v>
      </c>
      <c r="B20">
        <v>102781</v>
      </c>
      <c r="C20" s="10"/>
      <c r="D20" s="10">
        <v>1000000</v>
      </c>
      <c r="E20" s="10">
        <f t="shared" si="0"/>
        <v>922576.52799529477</v>
      </c>
      <c r="F20" s="10">
        <f t="shared" si="1"/>
        <v>1922576.5279952949</v>
      </c>
      <c r="G20" s="10">
        <f t="shared" si="2"/>
        <v>1920000</v>
      </c>
      <c r="H20" s="4">
        <f t="shared" si="3"/>
        <v>960000</v>
      </c>
    </row>
    <row r="21" spans="1:8" x14ac:dyDescent="0.35">
      <c r="A21" t="s">
        <v>24</v>
      </c>
      <c r="B21">
        <v>11929</v>
      </c>
      <c r="C21" s="10"/>
      <c r="D21" s="10">
        <v>1000000</v>
      </c>
      <c r="E21" s="10">
        <f t="shared" si="0"/>
        <v>107076.36044070277</v>
      </c>
      <c r="F21" s="10">
        <f t="shared" si="1"/>
        <v>1107076.3604407029</v>
      </c>
      <c r="G21" s="10">
        <f t="shared" si="2"/>
        <v>1110000</v>
      </c>
      <c r="H21" s="4">
        <f t="shared" si="3"/>
        <v>555000</v>
      </c>
    </row>
    <row r="22" spans="1:8" x14ac:dyDescent="0.35">
      <c r="A22" t="s">
        <v>25</v>
      </c>
      <c r="B22">
        <v>11288</v>
      </c>
      <c r="C22" s="10"/>
      <c r="D22" s="10">
        <v>1000000</v>
      </c>
      <c r="E22" s="10">
        <f t="shared" si="0"/>
        <v>101322.65543253021</v>
      </c>
      <c r="F22" s="10">
        <f t="shared" si="1"/>
        <v>1101322.6554325302</v>
      </c>
      <c r="G22" s="10">
        <f t="shared" si="2"/>
        <v>1100000</v>
      </c>
      <c r="H22" s="4">
        <f t="shared" si="3"/>
        <v>550000</v>
      </c>
    </row>
    <row r="23" spans="1:8" x14ac:dyDescent="0.35">
      <c r="A23" t="s">
        <v>26</v>
      </c>
      <c r="B23">
        <v>56736</v>
      </c>
      <c r="C23" s="10"/>
      <c r="D23" s="10">
        <v>1000000</v>
      </c>
      <c r="E23" s="10">
        <f t="shared" si="0"/>
        <v>509270.21426470886</v>
      </c>
      <c r="F23" s="10">
        <f t="shared" si="1"/>
        <v>1509270.2142647088</v>
      </c>
      <c r="G23" s="10">
        <f t="shared" si="2"/>
        <v>1510000</v>
      </c>
      <c r="H23" s="4">
        <f t="shared" si="3"/>
        <v>755000</v>
      </c>
    </row>
    <row r="24" spans="1:8" x14ac:dyDescent="0.35">
      <c r="A24" t="s">
        <v>27</v>
      </c>
      <c r="B24">
        <v>24969</v>
      </c>
      <c r="C24" s="10"/>
      <c r="D24" s="10">
        <v>1000000</v>
      </c>
      <c r="E24" s="10">
        <f t="shared" si="0"/>
        <v>224125.21115298074</v>
      </c>
      <c r="F24" s="10">
        <f t="shared" si="1"/>
        <v>1224125.2111529808</v>
      </c>
      <c r="G24" s="10">
        <f t="shared" si="2"/>
        <v>1220000</v>
      </c>
      <c r="H24" s="4">
        <f t="shared" si="3"/>
        <v>610000</v>
      </c>
    </row>
    <row r="25" spans="1:8" x14ac:dyDescent="0.35">
      <c r="A25" t="s">
        <v>28</v>
      </c>
      <c r="B25">
        <v>135320</v>
      </c>
      <c r="C25" s="10"/>
      <c r="D25" s="10">
        <v>1000000</v>
      </c>
      <c r="E25" s="10">
        <f t="shared" si="0"/>
        <v>1214651.1103056332</v>
      </c>
      <c r="F25" s="10">
        <f t="shared" si="1"/>
        <v>2214651.1103056334</v>
      </c>
      <c r="G25" s="10">
        <f t="shared" si="2"/>
        <v>2210000</v>
      </c>
      <c r="H25" s="4">
        <f t="shared" si="3"/>
        <v>1105000</v>
      </c>
    </row>
    <row r="26" spans="1:8" x14ac:dyDescent="0.35">
      <c r="A26" t="s">
        <v>29</v>
      </c>
      <c r="B26">
        <v>14929</v>
      </c>
      <c r="C26" s="10"/>
      <c r="D26" s="10">
        <v>1000000</v>
      </c>
      <c r="E26" s="10">
        <f t="shared" si="0"/>
        <v>134004.77701561336</v>
      </c>
      <c r="F26" s="10">
        <f t="shared" si="1"/>
        <v>1134004.7770156134</v>
      </c>
      <c r="G26" s="10">
        <f t="shared" si="2"/>
        <v>1130000</v>
      </c>
      <c r="H26" s="4">
        <f t="shared" si="3"/>
        <v>565000</v>
      </c>
    </row>
    <row r="27" spans="1:8" x14ac:dyDescent="0.35">
      <c r="A27" t="s">
        <v>30</v>
      </c>
      <c r="B27">
        <v>46585</v>
      </c>
      <c r="C27" s="10"/>
      <c r="D27" s="10">
        <v>1000000</v>
      </c>
      <c r="E27" s="10">
        <f t="shared" si="0"/>
        <v>418153.42871406977</v>
      </c>
      <c r="F27" s="10">
        <f t="shared" si="1"/>
        <v>1418153.4287140698</v>
      </c>
      <c r="G27" s="10">
        <f t="shared" si="2"/>
        <v>1420000</v>
      </c>
      <c r="H27" s="4">
        <f t="shared" si="3"/>
        <v>710000</v>
      </c>
    </row>
    <row r="28" spans="1:8" x14ac:dyDescent="0.35">
      <c r="A28" t="s">
        <v>31</v>
      </c>
      <c r="B28">
        <v>36251</v>
      </c>
      <c r="C28" s="10"/>
      <c r="D28" s="10">
        <v>1000000</v>
      </c>
      <c r="E28" s="10">
        <f t="shared" si="0"/>
        <v>325394.00975236116</v>
      </c>
      <c r="F28" s="10">
        <f t="shared" si="1"/>
        <v>1325394.0097523611</v>
      </c>
      <c r="G28" s="10">
        <f t="shared" si="2"/>
        <v>1330000</v>
      </c>
      <c r="H28" s="4">
        <f t="shared" si="3"/>
        <v>665000</v>
      </c>
    </row>
    <row r="29" spans="1:8" x14ac:dyDescent="0.35">
      <c r="A29" t="s">
        <v>32</v>
      </c>
      <c r="B29">
        <v>161163</v>
      </c>
      <c r="C29" s="10">
        <v>0</v>
      </c>
      <c r="D29" s="10">
        <v>1000000</v>
      </c>
      <c r="E29" s="10">
        <f t="shared" si="0"/>
        <v>1446621.4668207713</v>
      </c>
      <c r="F29" s="10">
        <f t="shared" si="1"/>
        <v>2446621.4668207713</v>
      </c>
      <c r="G29" s="10">
        <f t="shared" si="2"/>
        <v>2450000</v>
      </c>
      <c r="H29" s="4">
        <f t="shared" si="3"/>
        <v>1225000</v>
      </c>
    </row>
    <row r="30" spans="1:8" x14ac:dyDescent="0.35">
      <c r="A30" t="s">
        <v>33</v>
      </c>
      <c r="B30">
        <v>160740</v>
      </c>
      <c r="C30" s="10">
        <v>0</v>
      </c>
      <c r="D30" s="10">
        <v>1000000</v>
      </c>
      <c r="E30" s="10">
        <f t="shared" si="0"/>
        <v>1442824.560083709</v>
      </c>
      <c r="F30" s="10">
        <f t="shared" si="1"/>
        <v>2442824.5600837087</v>
      </c>
      <c r="G30" s="10">
        <f t="shared" si="2"/>
        <v>2440000</v>
      </c>
      <c r="H30" s="4">
        <f t="shared" si="3"/>
        <v>1220000</v>
      </c>
    </row>
    <row r="31" spans="1:8" x14ac:dyDescent="0.35">
      <c r="A31" t="s">
        <v>34</v>
      </c>
      <c r="B31">
        <v>64954</v>
      </c>
      <c r="C31" s="10"/>
      <c r="D31" s="10">
        <v>1000000</v>
      </c>
      <c r="E31" s="10">
        <f t="shared" si="0"/>
        <v>583036.12340224732</v>
      </c>
      <c r="F31" s="10">
        <f t="shared" si="1"/>
        <v>1583036.1234022472</v>
      </c>
      <c r="G31" s="10">
        <f t="shared" si="2"/>
        <v>1580000</v>
      </c>
      <c r="H31" s="4">
        <f t="shared" si="3"/>
        <v>790000</v>
      </c>
    </row>
    <row r="32" spans="1:8" s="2" customFormat="1" x14ac:dyDescent="0.35">
      <c r="A32"/>
      <c r="B32">
        <f>SUM(B3:B31)</f>
        <v>2339536</v>
      </c>
      <c r="C32" s="10">
        <f>SUM(C3:C31)</f>
        <v>0</v>
      </c>
      <c r="D32" s="10">
        <f>SUM(D3:D31)</f>
        <v>29000000</v>
      </c>
      <c r="E32" s="10">
        <f>B34-C32-D32</f>
        <v>21000000</v>
      </c>
      <c r="F32" s="10">
        <f>SUM(F3:F31)</f>
        <v>49999999.999999993</v>
      </c>
      <c r="G32" s="10">
        <f>SUM(G3:G31)</f>
        <v>49990000</v>
      </c>
      <c r="H32" s="3">
        <f>SUM(H3:H31)</f>
        <v>24995000</v>
      </c>
    </row>
    <row r="34" spans="1:2" x14ac:dyDescent="0.35">
      <c r="A34" s="8" t="s">
        <v>35</v>
      </c>
      <c r="B34" s="4">
        <v>50000000</v>
      </c>
    </row>
    <row r="35" spans="1:2" ht="26" x14ac:dyDescent="0.35">
      <c r="A35" s="8" t="s">
        <v>36</v>
      </c>
      <c r="B35" s="9">
        <f>$E$32/$B$32</f>
        <v>8.9761388583035266</v>
      </c>
    </row>
  </sheetData>
  <sortState xmlns:xlrd2="http://schemas.microsoft.com/office/spreadsheetml/2017/richdata2" ref="A3:G28">
    <sortCondition ref="A3:A28"/>
  </sortState>
  <mergeCells count="1">
    <mergeCell ref="A1:G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99C0829009D44693CCB089F7D27F9B" ma:contentTypeVersion="3" ma:contentTypeDescription="Skapa ett nytt dokument." ma:contentTypeScope="" ma:versionID="1f26570a4ef91093f7937e60fad58ac3">
  <xsd:schema xmlns:xsd="http://www.w3.org/2001/XMLSchema" xmlns:xs="http://www.w3.org/2001/XMLSchema" xmlns:p="http://schemas.microsoft.com/office/2006/metadata/properties" xmlns:ns2="5e314f05-e500-4d65-a5e7-7a3e5ab45d34" targetNamespace="http://schemas.microsoft.com/office/2006/metadata/properties" ma:root="true" ma:fieldsID="c12face24c832377a5500039540cd8d9" ns2:_="">
    <xsd:import namespace="5e314f05-e500-4d65-a5e7-7a3e5ab45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14f05-e500-4d65-a5e7-7a3e5ab45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2FDD02-D6C4-42D3-AD4A-57A1F0C1C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14f05-e500-4d65-a5e7-7a3e5ab45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A9E065-C32C-4774-8353-8F3A98E0A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0C5F10-3C0F-4050-AEBD-BAFB329E3D8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Alla får</vt:lpstr>
    </vt:vector>
  </TitlesOfParts>
  <Manager/>
  <Company>Livsmedelsverket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Isak Bergdahl</dc:creator>
  <cp:keywords/>
  <dc:description/>
  <cp:lastModifiedBy>Desirée Walenius</cp:lastModifiedBy>
  <cp:revision/>
  <dcterms:created xsi:type="dcterms:W3CDTF">2025-04-10T13:06:14Z</dcterms:created>
  <dcterms:modified xsi:type="dcterms:W3CDTF">2026-01-29T14:35:09Z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0x0101003799C0829009D44693CCB089F7D27F9B</vt:lpwstr>
  </property>
</Properties>
</file>